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доп раб" sheetId="1" r:id="rId1"/>
  </sheets>
  <externalReferences>
    <externalReference r:id="rId2"/>
  </externalReferences>
  <definedNames>
    <definedName name="Excel_BuiltIn_Print_Area_3">#REF!</definedName>
    <definedName name="_xlnm.Print_Area" localSheetId="0">'доп раб'!$A$1:$K$36</definedName>
  </definedNames>
  <calcPr calcId="145621"/>
</workbook>
</file>

<file path=xl/calcChain.xml><?xml version="1.0" encoding="utf-8"?>
<calcChain xmlns="http://schemas.openxmlformats.org/spreadsheetml/2006/main">
  <c r="I24" i="1" l="1"/>
  <c r="I23" i="1"/>
  <c r="I20" i="1"/>
  <c r="I19" i="1"/>
  <c r="I16" i="1"/>
  <c r="I15" i="1"/>
  <c r="I12" i="1"/>
  <c r="I11" i="1"/>
  <c r="H23" i="1"/>
  <c r="H24" i="1" s="1"/>
  <c r="H19" i="1"/>
  <c r="H20" i="1" s="1"/>
  <c r="H15" i="1"/>
  <c r="H16" i="1" s="1"/>
  <c r="H10" i="1"/>
  <c r="H11" i="1" s="1"/>
  <c r="I26" i="1" l="1"/>
  <c r="I28" i="1"/>
  <c r="H26" i="1"/>
  <c r="H12" i="1"/>
  <c r="H28" i="1" s="1"/>
</calcChain>
</file>

<file path=xl/sharedStrings.xml><?xml version="1.0" encoding="utf-8"?>
<sst xmlns="http://schemas.openxmlformats.org/spreadsheetml/2006/main" count="42" uniqueCount="24">
  <si>
    <t>Лот № 1</t>
  </si>
  <si>
    <t>Наименование работ и услуг</t>
  </si>
  <si>
    <t xml:space="preserve">пятиэтажные дома благоустроенные </t>
  </si>
  <si>
    <t>показатели</t>
  </si>
  <si>
    <t>Общая стоимость работ по многоквартирным домам</t>
  </si>
  <si>
    <t xml:space="preserve">Стоимость на 1 кв. м. жилой площади (руб./мес.) </t>
  </si>
  <si>
    <t>Стоимость работ (рублей)</t>
  </si>
  <si>
    <t>Стоимость на 1 кв. м общей площади (рублей в месяц)</t>
  </si>
  <si>
    <t>Периодичность</t>
  </si>
  <si>
    <t>1. Устранение протечек кровли</t>
  </si>
  <si>
    <t>2. Окраска стен помещений общего пользования</t>
  </si>
  <si>
    <t>3. Ремонт и замена внутридомовых электрических сетей</t>
  </si>
  <si>
    <t>4. Ремонт инженерных систем отопления и водоснабжения</t>
  </si>
  <si>
    <t>Советских космонавтов, 180</t>
  </si>
  <si>
    <t>Гагарина, 61</t>
  </si>
  <si>
    <t>Площадь МКД</t>
  </si>
  <si>
    <t>Объем работ,м</t>
  </si>
  <si>
    <t>Объем работ,м2</t>
  </si>
  <si>
    <t>1 раз в год</t>
  </si>
  <si>
    <t>Перечень дополнительных работ по содержанию и ремонту общего имущества собственников помещений в многоквартирном доме,                      являющегося объектом конкурса</t>
  </si>
  <si>
    <t>Октябрьский территориальный округ</t>
  </si>
  <si>
    <t>Приложение № 4</t>
  </si>
  <si>
    <t>к Извещению о проведении</t>
  </si>
  <si>
    <t>открытого конкурса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</si>
</sst>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0"/>
      <name val="Arial Cyr"/>
      <family val="2"/>
      <charset val="204"/>
    </font>
    <font>
      <b/>
      <sz val="11"/>
      <name val="Times New Roman"/>
      <family val="1"/>
    </font>
    <font>
      <b/>
      <sz val="12"/>
      <name val="Times New Roman"/>
      <family val="1"/>
      <charset val="204"/>
    </font>
    <font>
      <sz val="10"/>
      <name val="Times New Roman"/>
      <family val="1"/>
    </font>
    <font>
      <sz val="12"/>
      <name val="Times New Roman"/>
      <family val="1"/>
      <charset val="204"/>
    </font>
    <font>
      <b/>
      <sz val="10"/>
      <name val="Times New Roman"/>
      <family val="1"/>
    </font>
    <font>
      <b/>
      <sz val="10"/>
      <name val="Times New Roman"/>
      <family val="1"/>
      <charset val="1"/>
    </font>
    <font>
      <b/>
      <sz val="10"/>
      <name val="Times New Roman"/>
      <family val="1"/>
      <charset val="204"/>
    </font>
    <font>
      <sz val="8"/>
      <name val="Times New Roman"/>
      <family val="1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2" borderId="0" xfId="0" applyFont="1" applyFill="1" applyAlignment="1"/>
    <xf numFmtId="0" fontId="3" fillId="0" borderId="0" xfId="0" applyFont="1" applyAlignment="1"/>
    <xf numFmtId="0" fontId="1" fillId="0" borderId="0" xfId="0" applyFont="1" applyAlignment="1">
      <alignment horizontal="center"/>
    </xf>
    <xf numFmtId="0" fontId="5" fillId="0" borderId="0" xfId="0" applyFont="1" applyAlignment="1"/>
    <xf numFmtId="4" fontId="1" fillId="0" borderId="1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4" fontId="6" fillId="2" borderId="3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4" fontId="8" fillId="2" borderId="1" xfId="0" applyNumberFormat="1" applyFont="1" applyFill="1" applyBorder="1" applyAlignment="1">
      <alignment horizontal="center"/>
    </xf>
    <xf numFmtId="4" fontId="7" fillId="0" borderId="5" xfId="0" applyNumberFormat="1" applyFont="1" applyBorder="1" applyAlignment="1">
      <alignment horizontal="left" vertical="top"/>
    </xf>
    <xf numFmtId="4" fontId="7" fillId="0" borderId="6" xfId="0" applyNumberFormat="1" applyFont="1" applyBorder="1" applyAlignment="1">
      <alignment horizontal="left" vertical="top"/>
    </xf>
    <xf numFmtId="4" fontId="7" fillId="0" borderId="7" xfId="0" applyNumberFormat="1" applyFont="1" applyBorder="1" applyAlignment="1">
      <alignment horizontal="left" vertical="top"/>
    </xf>
    <xf numFmtId="4" fontId="7" fillId="0" borderId="2" xfId="0" applyNumberFormat="1" applyFont="1" applyBorder="1" applyAlignment="1">
      <alignment horizontal="left" vertical="top"/>
    </xf>
    <xf numFmtId="4" fontId="7" fillId="0" borderId="0" xfId="0" applyNumberFormat="1" applyFont="1" applyBorder="1" applyAlignment="1">
      <alignment horizontal="left" vertical="top"/>
    </xf>
    <xf numFmtId="4" fontId="7" fillId="0" borderId="8" xfId="0" applyNumberFormat="1" applyFont="1" applyBorder="1" applyAlignment="1">
      <alignment horizontal="left" vertical="top"/>
    </xf>
    <xf numFmtId="4" fontId="7" fillId="0" borderId="9" xfId="0" applyNumberFormat="1" applyFont="1" applyBorder="1" applyAlignment="1">
      <alignment horizontal="left" vertical="top"/>
    </xf>
    <xf numFmtId="4" fontId="7" fillId="0" borderId="10" xfId="0" applyNumberFormat="1" applyFont="1" applyBorder="1" applyAlignment="1">
      <alignment horizontal="left" vertical="top"/>
    </xf>
    <xf numFmtId="4" fontId="7" fillId="0" borderId="11" xfId="0" applyNumberFormat="1" applyFont="1" applyBorder="1" applyAlignment="1">
      <alignment horizontal="left" vertical="top"/>
    </xf>
    <xf numFmtId="4" fontId="7" fillId="0" borderId="5" xfId="0" applyNumberFormat="1" applyFont="1" applyBorder="1" applyAlignment="1">
      <alignment horizontal="left" vertical="top" wrapText="1"/>
    </xf>
    <xf numFmtId="4" fontId="7" fillId="0" borderId="6" xfId="0" applyNumberFormat="1" applyFont="1" applyBorder="1" applyAlignment="1">
      <alignment horizontal="left" vertical="top" wrapText="1"/>
    </xf>
    <xf numFmtId="4" fontId="7" fillId="0" borderId="7" xfId="0" applyNumberFormat="1" applyFont="1" applyBorder="1" applyAlignment="1">
      <alignment horizontal="left" vertical="top" wrapText="1"/>
    </xf>
    <xf numFmtId="4" fontId="7" fillId="0" borderId="2" xfId="0" applyNumberFormat="1" applyFont="1" applyBorder="1" applyAlignment="1">
      <alignment horizontal="left" vertical="top" wrapText="1"/>
    </xf>
    <xf numFmtId="4" fontId="7" fillId="0" borderId="0" xfId="0" applyNumberFormat="1" applyFont="1" applyBorder="1" applyAlignment="1">
      <alignment horizontal="left" vertical="top" wrapText="1"/>
    </xf>
    <xf numFmtId="4" fontId="7" fillId="0" borderId="8" xfId="0" applyNumberFormat="1" applyFont="1" applyBorder="1" applyAlignment="1">
      <alignment horizontal="left" vertical="top" wrapText="1"/>
    </xf>
    <xf numFmtId="4" fontId="7" fillId="0" borderId="9" xfId="0" applyNumberFormat="1" applyFont="1" applyBorder="1" applyAlignment="1">
      <alignment horizontal="left" vertical="top" wrapText="1"/>
    </xf>
    <xf numFmtId="4" fontId="7" fillId="0" borderId="10" xfId="0" applyNumberFormat="1" applyFont="1" applyBorder="1" applyAlignment="1">
      <alignment horizontal="left" vertical="top" wrapText="1"/>
    </xf>
    <xf numFmtId="4" fontId="7" fillId="0" borderId="11" xfId="0" applyNumberFormat="1" applyFont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center"/>
    </xf>
    <xf numFmtId="4" fontId="5" fillId="0" borderId="12" xfId="0" applyNumberFormat="1" applyFont="1" applyBorder="1" applyAlignment="1">
      <alignment horizontal="left" vertical="top"/>
    </xf>
    <xf numFmtId="4" fontId="5" fillId="0" borderId="13" xfId="0" applyNumberFormat="1" applyFont="1" applyBorder="1" applyAlignment="1">
      <alignment horizontal="left" vertical="top"/>
    </xf>
    <xf numFmtId="4" fontId="5" fillId="0" borderId="14" xfId="0" applyNumberFormat="1" applyFont="1" applyBorder="1" applyAlignment="1">
      <alignment horizontal="left" vertical="top"/>
    </xf>
    <xf numFmtId="4" fontId="8" fillId="0" borderId="1" xfId="0" applyNumberFormat="1" applyFont="1" applyBorder="1" applyAlignment="1">
      <alignment horizontal="center" vertical="top"/>
    </xf>
    <xf numFmtId="2" fontId="10" fillId="2" borderId="1" xfId="0" applyNumberFormat="1" applyFont="1" applyFill="1" applyBorder="1" applyAlignment="1">
      <alignment horizontal="center"/>
    </xf>
    <xf numFmtId="4" fontId="7" fillId="0" borderId="1" xfId="0" applyNumberFormat="1" applyFont="1" applyFill="1" applyBorder="1" applyAlignment="1">
      <alignment horizontal="center"/>
    </xf>
    <xf numFmtId="4" fontId="5" fillId="0" borderId="1" xfId="0" applyNumberFormat="1" applyFont="1" applyBorder="1" applyAlignment="1">
      <alignment horizontal="left" vertical="top"/>
    </xf>
    <xf numFmtId="4" fontId="5" fillId="0" borderId="1" xfId="0" applyNumberFormat="1" applyFont="1" applyBorder="1" applyAlignment="1">
      <alignment horizontal="left" vertical="top"/>
    </xf>
    <xf numFmtId="4" fontId="3" fillId="0" borderId="0" xfId="0" applyNumberFormat="1" applyFont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/>
    </xf>
    <xf numFmtId="4" fontId="5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/>
    <xf numFmtId="0" fontId="11" fillId="0" borderId="0" xfId="0" applyFont="1" applyAlignment="1"/>
    <xf numFmtId="0" fontId="9" fillId="0" borderId="15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4;&#1077;&#1074;&#1095;&#1077;&#1085;&#1082;&#1086;%20&#1043;&#1040;/&#1089;%20&#1088;&#1072;&#1073;&#1086;&#1095;&#1077;&#1075;&#1086;%20&#1089;&#1090;&#1086;&#1083;&#1072;/&#1044;&#1051;&#1071;%20&#1050;&#1054;&#1053;&#1050;&#1059;&#1056;&#1057;&#1040;%20&#1042;&#1057;&#1045;/&#1053;&#1040;%20&#1057;&#1054;&#1043;&#1051;&#1040;&#1057;&#1054;&#1042;&#1040;&#1053;&#1048;&#1048;/&#1044;&#1083;&#1103;%20&#1088;&#1072;&#1079;&#1084;&#1077;&#1097;&#1077;&#1085;&#1080;&#1103;%20&#1085;&#1072;%20&#1089;&#1072;&#1081;&#1090;&#1077;%20&#1052;&#1069;&#1056;&#1048;&#1048;/2013%20&#1075;&#1086;&#1076;/&#1050;&#1086;&#1085;&#1082;&#1091;&#1088;&#1089;%20&#8470;2863&#1088;%20&#1086;&#1090;%2030.09.2013%20&#1088;&#1072;&#1079;&#1084;&#1077;&#1097;&#1077;&#1085;/dop%20rab%20LOT%201%202863p%20ot%20pobe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ля протокола"/>
      <sheetName val="Северный округ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B33"/>
  <sheetViews>
    <sheetView tabSelected="1" view="pageBreakPreview" zoomScaleNormal="100" zoomScaleSheetLayoutView="100" workbookViewId="0">
      <pane xSplit="6" ySplit="9" topLeftCell="G10" activePane="bottomRight" state="frozen"/>
      <selection pane="topRight" activeCell="CV1" sqref="CV1"/>
      <selection pane="bottomLeft" activeCell="A29" sqref="A29"/>
      <selection pane="bottomRight" activeCell="J33" sqref="J33"/>
    </sheetView>
  </sheetViews>
  <sheetFormatPr defaultRowHeight="12.75" x14ac:dyDescent="0.2"/>
  <cols>
    <col min="1" max="1" width="10.140625" style="2" customWidth="1"/>
    <col min="2" max="4" width="9.140625" style="2" customWidth="1"/>
    <col min="5" max="5" width="4.85546875" style="2" customWidth="1"/>
    <col min="6" max="6" width="11.7109375" style="2" customWidth="1"/>
    <col min="7" max="7" width="40.85546875" style="1" customWidth="1"/>
    <col min="8" max="9" width="13.5703125" style="1" customWidth="1"/>
    <col min="10" max="10" width="9.140625" style="2" customWidth="1"/>
    <col min="11" max="12" width="14.7109375" style="2" customWidth="1"/>
    <col min="13" max="58" width="9.140625" style="2" customWidth="1"/>
  </cols>
  <sheetData>
    <row r="1" spans="1:210" ht="16.5" customHeight="1" x14ac:dyDescent="0.25">
      <c r="A1" s="48" t="s">
        <v>19</v>
      </c>
      <c r="B1" s="48"/>
      <c r="C1" s="48"/>
      <c r="D1" s="48"/>
      <c r="E1" s="48"/>
      <c r="F1" s="48"/>
      <c r="G1" s="49"/>
      <c r="H1" s="50" t="s">
        <v>21</v>
      </c>
    </row>
    <row r="2" spans="1:210" ht="16.5" customHeight="1" x14ac:dyDescent="0.25">
      <c r="A2" s="48"/>
      <c r="B2" s="48"/>
      <c r="C2" s="48"/>
      <c r="D2" s="48"/>
      <c r="E2" s="48"/>
      <c r="F2" s="48"/>
      <c r="G2" s="49"/>
      <c r="H2" s="51" t="s">
        <v>22</v>
      </c>
    </row>
    <row r="3" spans="1:210" ht="16.5" customHeight="1" x14ac:dyDescent="0.25">
      <c r="A3" s="48"/>
      <c r="B3" s="48"/>
      <c r="C3" s="48"/>
      <c r="D3" s="48"/>
      <c r="E3" s="48"/>
      <c r="F3" s="48"/>
      <c r="G3" s="49"/>
      <c r="H3" s="51" t="s">
        <v>23</v>
      </c>
    </row>
    <row r="4" spans="1:210" ht="16.5" customHeight="1" x14ac:dyDescent="0.2">
      <c r="A4" s="48"/>
      <c r="B4" s="48"/>
      <c r="C4" s="48"/>
      <c r="D4" s="48"/>
      <c r="E4" s="48"/>
      <c r="F4" s="48"/>
    </row>
    <row r="5" spans="1:210" ht="1.1499999999999999" customHeight="1" x14ac:dyDescent="0.2">
      <c r="A5" s="3"/>
      <c r="B5" s="3"/>
      <c r="C5" s="3"/>
      <c r="D5" s="3"/>
      <c r="E5" s="3"/>
      <c r="F5" s="3"/>
    </row>
    <row r="6" spans="1:210" x14ac:dyDescent="0.2">
      <c r="A6" s="4" t="s">
        <v>0</v>
      </c>
      <c r="B6" s="4" t="s">
        <v>20</v>
      </c>
    </row>
    <row r="7" spans="1:210" ht="18" customHeight="1" x14ac:dyDescent="0.2">
      <c r="A7" s="5" t="s">
        <v>1</v>
      </c>
      <c r="B7" s="5"/>
      <c r="C7" s="5"/>
      <c r="D7" s="5"/>
      <c r="E7" s="5"/>
      <c r="F7" s="5"/>
      <c r="G7" s="6"/>
      <c r="H7" s="6"/>
      <c r="I7" s="6"/>
    </row>
    <row r="8" spans="1:210" ht="35.85" customHeight="1" x14ac:dyDescent="0.2">
      <c r="A8" s="5"/>
      <c r="B8" s="5"/>
      <c r="C8" s="5"/>
      <c r="D8" s="5"/>
      <c r="E8" s="5"/>
      <c r="F8" s="5"/>
      <c r="G8" s="7" t="s">
        <v>2</v>
      </c>
      <c r="H8" s="7"/>
      <c r="I8" s="7"/>
    </row>
    <row r="9" spans="1:210" s="10" customFormat="1" ht="39" customHeight="1" thickBot="1" x14ac:dyDescent="0.25">
      <c r="A9" s="5"/>
      <c r="B9" s="5"/>
      <c r="C9" s="5"/>
      <c r="D9" s="5"/>
      <c r="E9" s="5"/>
      <c r="F9" s="5"/>
      <c r="G9" s="8" t="s">
        <v>3</v>
      </c>
      <c r="H9" s="9" t="s">
        <v>13</v>
      </c>
      <c r="I9" s="9" t="s">
        <v>14</v>
      </c>
    </row>
    <row r="10" spans="1:210" s="2" customFormat="1" ht="13.5" thickTop="1" x14ac:dyDescent="0.2">
      <c r="A10" s="12" t="s">
        <v>9</v>
      </c>
      <c r="B10" s="13"/>
      <c r="C10" s="13"/>
      <c r="D10" s="13"/>
      <c r="E10" s="13"/>
      <c r="F10" s="14"/>
      <c r="G10" s="44" t="s">
        <v>17</v>
      </c>
      <c r="H10" s="11">
        <f>1200*0.02</f>
        <v>24</v>
      </c>
      <c r="I10" s="11">
        <v>25</v>
      </c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</row>
    <row r="11" spans="1:210" s="2" customFormat="1" ht="16.5" customHeight="1" x14ac:dyDescent="0.2">
      <c r="A11" s="15"/>
      <c r="B11" s="16"/>
      <c r="C11" s="16"/>
      <c r="D11" s="16"/>
      <c r="E11" s="16"/>
      <c r="F11" s="17"/>
      <c r="G11" s="45" t="s">
        <v>6</v>
      </c>
      <c r="H11" s="11">
        <f>H10*440.52*12</f>
        <v>126869.75999999999</v>
      </c>
      <c r="I11" s="11">
        <f>I10*440.52*12</f>
        <v>132156</v>
      </c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</row>
    <row r="12" spans="1:210" s="2" customFormat="1" ht="13.5" customHeight="1" x14ac:dyDescent="0.2">
      <c r="A12" s="15"/>
      <c r="B12" s="16"/>
      <c r="C12" s="16"/>
      <c r="D12" s="16"/>
      <c r="E12" s="16"/>
      <c r="F12" s="17"/>
      <c r="G12" s="45" t="s">
        <v>7</v>
      </c>
      <c r="H12" s="11">
        <f>H11/H27/12</f>
        <v>2.563274014449886</v>
      </c>
      <c r="I12" s="11">
        <f>I11/I27/12</f>
        <v>2.0775325410299943</v>
      </c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</row>
    <row r="13" spans="1:210" s="2" customFormat="1" ht="13.5" thickBot="1" x14ac:dyDescent="0.25">
      <c r="A13" s="18"/>
      <c r="B13" s="19"/>
      <c r="C13" s="19"/>
      <c r="D13" s="19"/>
      <c r="E13" s="19"/>
      <c r="F13" s="20"/>
      <c r="G13" s="46" t="s">
        <v>8</v>
      </c>
      <c r="H13" s="47" t="s">
        <v>18</v>
      </c>
      <c r="I13" s="47" t="s">
        <v>18</v>
      </c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</row>
    <row r="14" spans="1:210" s="2" customFormat="1" ht="16.149999999999999" customHeight="1" thickTop="1" x14ac:dyDescent="0.2">
      <c r="A14" s="21" t="s">
        <v>10</v>
      </c>
      <c r="B14" s="22"/>
      <c r="C14" s="22"/>
      <c r="D14" s="22"/>
      <c r="E14" s="22"/>
      <c r="F14" s="23"/>
      <c r="G14" s="44" t="s">
        <v>17</v>
      </c>
      <c r="H14" s="11">
        <v>15</v>
      </c>
      <c r="I14" s="11">
        <v>20</v>
      </c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</row>
    <row r="15" spans="1:210" s="2" customFormat="1" ht="15" customHeight="1" x14ac:dyDescent="0.2">
      <c r="A15" s="24"/>
      <c r="B15" s="25"/>
      <c r="C15" s="25"/>
      <c r="D15" s="25"/>
      <c r="E15" s="25"/>
      <c r="F15" s="26"/>
      <c r="G15" s="45" t="s">
        <v>6</v>
      </c>
      <c r="H15" s="11">
        <f>H14*530*12</f>
        <v>95400</v>
      </c>
      <c r="I15" s="11">
        <f>I14*530*12</f>
        <v>127200</v>
      </c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</row>
    <row r="16" spans="1:210" s="2" customFormat="1" ht="15" customHeight="1" x14ac:dyDescent="0.2">
      <c r="A16" s="24"/>
      <c r="B16" s="25"/>
      <c r="C16" s="25"/>
      <c r="D16" s="25"/>
      <c r="E16" s="25"/>
      <c r="F16" s="26"/>
      <c r="G16" s="45" t="s">
        <v>7</v>
      </c>
      <c r="H16" s="11">
        <f>H15/H27/12</f>
        <v>1.9274596324492068</v>
      </c>
      <c r="I16" s="11">
        <f>I15/I27/12</f>
        <v>1.9996227126957178</v>
      </c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</row>
    <row r="17" spans="1:210" s="2" customFormat="1" ht="13.5" thickBot="1" x14ac:dyDescent="0.25">
      <c r="A17" s="27"/>
      <c r="B17" s="28"/>
      <c r="C17" s="28"/>
      <c r="D17" s="28"/>
      <c r="E17" s="28"/>
      <c r="F17" s="29"/>
      <c r="G17" s="46" t="s">
        <v>8</v>
      </c>
      <c r="H17" s="47" t="s">
        <v>18</v>
      </c>
      <c r="I17" s="47" t="s">
        <v>18</v>
      </c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</row>
    <row r="18" spans="1:210" s="2" customFormat="1" ht="13.5" thickTop="1" x14ac:dyDescent="0.2">
      <c r="A18" s="21" t="s">
        <v>11</v>
      </c>
      <c r="B18" s="22"/>
      <c r="C18" s="22"/>
      <c r="D18" s="22"/>
      <c r="E18" s="22"/>
      <c r="F18" s="23"/>
      <c r="G18" s="44" t="s">
        <v>16</v>
      </c>
      <c r="H18" s="11">
        <v>10</v>
      </c>
      <c r="I18" s="11">
        <v>10</v>
      </c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</row>
    <row r="19" spans="1:210" s="2" customFormat="1" x14ac:dyDescent="0.2">
      <c r="A19" s="24"/>
      <c r="B19" s="25"/>
      <c r="C19" s="25"/>
      <c r="D19" s="25"/>
      <c r="E19" s="25"/>
      <c r="F19" s="26"/>
      <c r="G19" s="45" t="s">
        <v>6</v>
      </c>
      <c r="H19" s="11">
        <f>H18*262*12</f>
        <v>31440</v>
      </c>
      <c r="I19" s="11">
        <f>I18*262*12</f>
        <v>31440</v>
      </c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</row>
    <row r="20" spans="1:210" s="2" customFormat="1" x14ac:dyDescent="0.2">
      <c r="A20" s="24"/>
      <c r="B20" s="25"/>
      <c r="C20" s="25"/>
      <c r="D20" s="25"/>
      <c r="E20" s="25"/>
      <c r="F20" s="26"/>
      <c r="G20" s="45" t="s">
        <v>7</v>
      </c>
      <c r="H20" s="11">
        <f>H19/H27/12</f>
        <v>0.63521311157445559</v>
      </c>
      <c r="I20" s="11">
        <f>I19/I27/12</f>
        <v>0.49424636860969628</v>
      </c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</row>
    <row r="21" spans="1:210" s="2" customFormat="1" ht="13.5" thickBot="1" x14ac:dyDescent="0.25">
      <c r="A21" s="27"/>
      <c r="B21" s="28"/>
      <c r="C21" s="28"/>
      <c r="D21" s="28"/>
      <c r="E21" s="28"/>
      <c r="F21" s="29"/>
      <c r="G21" s="46" t="s">
        <v>8</v>
      </c>
      <c r="H21" s="47" t="s">
        <v>18</v>
      </c>
      <c r="I21" s="47" t="s">
        <v>18</v>
      </c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</row>
    <row r="22" spans="1:210" s="2" customFormat="1" ht="13.5" thickTop="1" x14ac:dyDescent="0.2">
      <c r="A22" s="21" t="s">
        <v>12</v>
      </c>
      <c r="B22" s="22"/>
      <c r="C22" s="22"/>
      <c r="D22" s="22"/>
      <c r="E22" s="22"/>
      <c r="F22" s="23"/>
      <c r="G22" s="44" t="s">
        <v>16</v>
      </c>
      <c r="H22" s="30">
        <v>15</v>
      </c>
      <c r="I22" s="30">
        <v>15</v>
      </c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</row>
    <row r="23" spans="1:210" s="2" customFormat="1" x14ac:dyDescent="0.2">
      <c r="A23" s="24"/>
      <c r="B23" s="25"/>
      <c r="C23" s="25"/>
      <c r="D23" s="25"/>
      <c r="E23" s="25"/>
      <c r="F23" s="26"/>
      <c r="G23" s="45" t="s">
        <v>6</v>
      </c>
      <c r="H23" s="30">
        <f>H22*502*12</f>
        <v>90360</v>
      </c>
      <c r="I23" s="30">
        <f>I22*502*12</f>
        <v>90360</v>
      </c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</row>
    <row r="24" spans="1:210" s="2" customFormat="1" x14ac:dyDescent="0.2">
      <c r="A24" s="24"/>
      <c r="B24" s="25"/>
      <c r="C24" s="25"/>
      <c r="D24" s="25"/>
      <c r="E24" s="25"/>
      <c r="F24" s="26"/>
      <c r="G24" s="45" t="s">
        <v>7</v>
      </c>
      <c r="H24" s="30">
        <f>H23/12/H27</f>
        <v>1.8256315763952866</v>
      </c>
      <c r="I24" s="30">
        <f>I23/12/I27</f>
        <v>1.4204867006225241</v>
      </c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</row>
    <row r="25" spans="1:210" s="2" customFormat="1" ht="13.5" thickBot="1" x14ac:dyDescent="0.25">
      <c r="A25" s="27"/>
      <c r="B25" s="28"/>
      <c r="C25" s="28"/>
      <c r="D25" s="28"/>
      <c r="E25" s="28"/>
      <c r="F25" s="29"/>
      <c r="G25" s="46" t="s">
        <v>8</v>
      </c>
      <c r="H25" s="47" t="s">
        <v>18</v>
      </c>
      <c r="I25" s="47" t="s">
        <v>18</v>
      </c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</row>
    <row r="26" spans="1:210" s="2" customFormat="1" ht="20.45" customHeight="1" thickTop="1" x14ac:dyDescent="0.2">
      <c r="A26" s="31" t="s">
        <v>4</v>
      </c>
      <c r="B26" s="32"/>
      <c r="C26" s="32"/>
      <c r="D26" s="32"/>
      <c r="E26" s="32"/>
      <c r="F26" s="33"/>
      <c r="G26" s="34"/>
      <c r="H26" s="35">
        <f>H11+H15+H19+H23</f>
        <v>344069.76</v>
      </c>
      <c r="I26" s="35">
        <f>I11+I15+I19+I23</f>
        <v>381156</v>
      </c>
      <c r="K26" s="3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</row>
    <row r="27" spans="1:210" s="2" customFormat="1" x14ac:dyDescent="0.2">
      <c r="A27" s="37" t="s">
        <v>15</v>
      </c>
      <c r="B27" s="37"/>
      <c r="C27" s="37"/>
      <c r="D27" s="37"/>
      <c r="E27" s="37"/>
      <c r="F27" s="37"/>
      <c r="G27" s="38"/>
      <c r="H27" s="40">
        <v>4124.6000000000004</v>
      </c>
      <c r="I27" s="40">
        <v>5301</v>
      </c>
      <c r="L27" s="39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</row>
    <row r="28" spans="1:210" s="2" customFormat="1" ht="13.9" customHeight="1" x14ac:dyDescent="0.2">
      <c r="A28" s="31" t="s">
        <v>5</v>
      </c>
      <c r="B28" s="32"/>
      <c r="C28" s="32"/>
      <c r="D28" s="32"/>
      <c r="E28" s="32"/>
      <c r="F28" s="33"/>
      <c r="G28" s="38"/>
      <c r="H28" s="41">
        <f>H12+H16+H20+H24</f>
        <v>6.9515783348688354</v>
      </c>
      <c r="I28" s="41">
        <f>I12+I16+I20+I24</f>
        <v>5.9918883229579318</v>
      </c>
      <c r="L28" s="39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</row>
    <row r="29" spans="1:210" s="2" customFormat="1" x14ac:dyDescent="0.2">
      <c r="G29" s="42"/>
      <c r="H29" s="42"/>
      <c r="I29" s="42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</row>
    <row r="30" spans="1:210" s="2" customFormat="1" ht="12.75" hidden="1" customHeight="1" x14ac:dyDescent="0.2">
      <c r="G30" s="42"/>
      <c r="H30" s="42"/>
      <c r="I30" s="42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</row>
    <row r="33" spans="3:210" s="2" customFormat="1" ht="15.75" x14ac:dyDescent="0.25">
      <c r="C33" s="43"/>
      <c r="D33" s="43"/>
      <c r="E33" s="43"/>
      <c r="F33" s="43"/>
      <c r="G33" s="1"/>
      <c r="H33" s="1"/>
      <c r="I33" s="1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</row>
  </sheetData>
  <mergeCells count="11">
    <mergeCell ref="A1:F4"/>
    <mergeCell ref="A27:F27"/>
    <mergeCell ref="A28:F28"/>
    <mergeCell ref="A22:F25"/>
    <mergeCell ref="A26:F26"/>
    <mergeCell ref="A10:F13"/>
    <mergeCell ref="A14:F17"/>
    <mergeCell ref="A18:F21"/>
    <mergeCell ref="G8:I8"/>
    <mergeCell ref="A7:F9"/>
    <mergeCell ref="G7:I7"/>
  </mergeCells>
  <pageMargins left="0.43307086614173229" right="0.11811023622047245" top="0.23622047244094491" bottom="0.39370078740157483" header="0.51181102362204722" footer="0.51181102362204722"/>
  <pageSetup paperSize="9" scale="55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доп раб</vt:lpstr>
      <vt:lpstr>'доп раб'!Область_печати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Александровна Шевченко</dc:creator>
  <cp:lastModifiedBy>Галина Александровна Шевченко</cp:lastModifiedBy>
  <dcterms:created xsi:type="dcterms:W3CDTF">2015-07-08T06:15:38Z</dcterms:created>
  <dcterms:modified xsi:type="dcterms:W3CDTF">2015-07-08T06:33:56Z</dcterms:modified>
</cp:coreProperties>
</file>